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27" firstSheet="2"/>
  </bookViews>
  <sheets>
    <sheet name="Sheet1" sheetId="1" r:id="rId1"/>
    <sheet name="WpsReserved_CellImgList" sheetId="2" state="veryHidden" r:id="rId2"/>
  </sheets>
  <calcPr calcId="144525"/>
</workbook>
</file>

<file path=xl/sharedStrings.xml><?xml version="1.0" encoding="utf-8"?>
<sst xmlns="http://schemas.openxmlformats.org/spreadsheetml/2006/main" count="243" uniqueCount="139">
  <si>
    <t>酒店房间信息统计</t>
  </si>
  <si>
    <t>序  号</t>
  </si>
  <si>
    <t>酒店名称</t>
  </si>
  <si>
    <t>房间数量</t>
  </si>
  <si>
    <t>房  型</t>
  </si>
  <si>
    <t>房间价格</t>
  </si>
  <si>
    <t>房间水果</t>
  </si>
  <si>
    <t>自助餐</t>
  </si>
  <si>
    <t>位  置</t>
  </si>
  <si>
    <t>星  级</t>
  </si>
  <si>
    <t>联系人</t>
  </si>
  <si>
    <t>电  话</t>
  </si>
  <si>
    <t>备  注</t>
  </si>
  <si>
    <t>定  金</t>
  </si>
  <si>
    <t>房间照片</t>
  </si>
  <si>
    <t>丽枫酒店国际会展中心店</t>
  </si>
  <si>
    <t>豪华大床房</t>
  </si>
  <si>
    <t>10元/果盘</t>
  </si>
  <si>
    <t>自助早餐，早餐免费 午餐/晚餐 50/人</t>
  </si>
  <si>
    <t>距会展中心中心0.7公里</t>
  </si>
  <si>
    <t>四星</t>
  </si>
  <si>
    <t>付经理</t>
  </si>
  <si>
    <t>50间</t>
  </si>
  <si>
    <t>确定用要定金  支付3%费用</t>
  </si>
  <si>
    <t>豪华双床房</t>
  </si>
  <si>
    <t>豪华观景标间</t>
  </si>
  <si>
    <t>豪华观景大床房</t>
  </si>
  <si>
    <t>银川高铁站丽呈睿轩酒店</t>
  </si>
  <si>
    <t>包含在餐饮里</t>
  </si>
  <si>
    <t>早餐 两份免费</t>
  </si>
  <si>
    <t>距会展中心中心   7公里</t>
  </si>
  <si>
    <t>衡国栋</t>
  </si>
  <si>
    <t>9间</t>
  </si>
  <si>
    <t>确定用要定金</t>
  </si>
  <si>
    <t>豪华套房</t>
  </si>
  <si>
    <t>亲子房间</t>
  </si>
  <si>
    <t>速8酒店</t>
  </si>
  <si>
    <t>大床房</t>
  </si>
  <si>
    <t>无</t>
  </si>
  <si>
    <t>距会展中心中心2.9公里</t>
  </si>
  <si>
    <t>快捷酒店</t>
  </si>
  <si>
    <t>前台</t>
  </si>
  <si>
    <t>40间</t>
  </si>
  <si>
    <t>押金一间三百，含房费</t>
  </si>
  <si>
    <t>双床房</t>
  </si>
  <si>
    <t>三人间</t>
  </si>
  <si>
    <t>维也纳国际酒店</t>
  </si>
  <si>
    <t>水果自己提供</t>
  </si>
  <si>
    <t>50人以上开餐，一位58起</t>
  </si>
  <si>
    <t>距会展中心中心4.9公里</t>
  </si>
  <si>
    <t>石琦阳</t>
  </si>
  <si>
    <t>102间</t>
  </si>
  <si>
    <t>定金30%</t>
  </si>
  <si>
    <t>套房</t>
  </si>
  <si>
    <t>兰斐酒店</t>
  </si>
  <si>
    <t>368含双早</t>
  </si>
  <si>
    <t>自助早餐</t>
  </si>
  <si>
    <t>距会展中心中心1.4公里</t>
  </si>
  <si>
    <t>三星</t>
  </si>
  <si>
    <t>09516662825</t>
  </si>
  <si>
    <t>37间</t>
  </si>
  <si>
    <t>定金总价40%</t>
  </si>
  <si>
    <t>潮漫酒店</t>
  </si>
  <si>
    <t>318含早</t>
  </si>
  <si>
    <t xml:space="preserve">赠送果盘 </t>
  </si>
  <si>
    <t>距会展中心中心5公里</t>
  </si>
  <si>
    <t>连锁酒店</t>
  </si>
  <si>
    <t>姚经理</t>
  </si>
  <si>
    <t>64间</t>
  </si>
  <si>
    <t>押金20000，和房费正比</t>
  </si>
  <si>
    <t>威朵酒店</t>
  </si>
  <si>
    <t>距会展中心中心5.5公里</t>
  </si>
  <si>
    <t>55间</t>
  </si>
  <si>
    <t>押金1000</t>
  </si>
  <si>
    <t>尚可优连锁酒店</t>
  </si>
  <si>
    <t>高级双床房</t>
  </si>
  <si>
    <t>距会展中心中心6.16公里</t>
  </si>
  <si>
    <t>0951-5985447</t>
  </si>
  <si>
    <t>6间</t>
  </si>
  <si>
    <t>定金5000</t>
  </si>
  <si>
    <t>高级大床房</t>
  </si>
  <si>
    <t>银川温和瑞锦酒店</t>
  </si>
  <si>
    <t>含早餐</t>
  </si>
  <si>
    <t>距会展中心中心9.5公里</t>
  </si>
  <si>
    <t>五星</t>
  </si>
  <si>
    <t>26间</t>
  </si>
  <si>
    <t>行政套房</t>
  </si>
  <si>
    <t>西岸花园饭店</t>
  </si>
  <si>
    <t>商务雅致大床房</t>
  </si>
  <si>
    <t>距会展中心中心6.13公里</t>
  </si>
  <si>
    <t>0951-2032111</t>
  </si>
  <si>
    <t>75间</t>
  </si>
  <si>
    <t>一间800</t>
  </si>
  <si>
    <t>商务双人间</t>
  </si>
  <si>
    <t>银川德吉林卡酒店</t>
  </si>
  <si>
    <t>距会展中心中心2.8公里</t>
  </si>
  <si>
    <t>0951-2030 0000</t>
  </si>
  <si>
    <t>一间300押金</t>
  </si>
  <si>
    <t>双人间</t>
  </si>
  <si>
    <t>智桦酒店</t>
  </si>
  <si>
    <t>不含</t>
  </si>
  <si>
    <t>10间</t>
  </si>
  <si>
    <t>麓枫酒店</t>
  </si>
  <si>
    <t>商务大床房</t>
  </si>
  <si>
    <t>可配</t>
  </si>
  <si>
    <t>距离会展中心1公里以内</t>
  </si>
  <si>
    <t>销售经理</t>
  </si>
  <si>
    <t>65间</t>
  </si>
  <si>
    <t>房费百分之3</t>
  </si>
  <si>
    <t>豪华商务标准间</t>
  </si>
  <si>
    <t>银川凯里亚德酒店</t>
  </si>
  <si>
    <t>豪华标间</t>
  </si>
  <si>
    <t>距会展中心中心7公里</t>
  </si>
  <si>
    <t>31间</t>
  </si>
  <si>
    <t>押金一共5000</t>
  </si>
  <si>
    <t>银川兰卡威精品酒店</t>
  </si>
  <si>
    <t>标间</t>
  </si>
  <si>
    <t>据会展中心中心6.4公里</t>
  </si>
  <si>
    <t>公寓酒店</t>
  </si>
  <si>
    <t>15间</t>
  </si>
  <si>
    <t>银川柏森国际酒店</t>
  </si>
  <si>
    <t>据会展中心中心7公里</t>
  </si>
  <si>
    <t>60间</t>
  </si>
  <si>
    <t>首晚房费</t>
  </si>
  <si>
    <t>银川上陵波斯顿饭店</t>
  </si>
  <si>
    <t>商务套房</t>
  </si>
  <si>
    <t>距会展中心中心9.2公里</t>
  </si>
  <si>
    <t>120间</t>
  </si>
  <si>
    <t>一半房费</t>
  </si>
  <si>
    <t>单间</t>
  </si>
  <si>
    <t>行政标间</t>
  </si>
  <si>
    <t>银川阅彩城凯悦嘉寓酒店</t>
  </si>
  <si>
    <t>距会展中心中心4.5公里</t>
  </si>
  <si>
    <t>丁天天</t>
  </si>
  <si>
    <t>需40%预付</t>
  </si>
  <si>
    <t>黄河明珠大酒店</t>
  </si>
  <si>
    <t>80间</t>
  </si>
  <si>
    <t>无需</t>
  </si>
  <si>
    <t>共计房间数：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</si>
</sst>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sz val="11"/>
      <color theme="0"/>
      <name val="微软雅黑"/>
      <charset val="134"/>
    </font>
    <font>
      <sz val="10"/>
      <color theme="1"/>
      <name val="微软雅黑"/>
      <charset val="134"/>
    </font>
    <font>
      <sz val="12"/>
      <color theme="1"/>
      <name val="微软雅黑"/>
      <charset val="134"/>
    </font>
    <font>
      <b/>
      <sz val="22"/>
      <color theme="1"/>
      <name val="微软雅黑"/>
      <charset val="134"/>
    </font>
    <font>
      <sz val="16"/>
      <color theme="0"/>
      <name val="微软雅黑"/>
      <charset val="134"/>
    </font>
    <font>
      <sz val="16"/>
      <color theme="1"/>
      <name val="微软雅黑"/>
      <charset val="134"/>
    </font>
    <font>
      <sz val="16"/>
      <name val="微软雅黑"/>
      <charset val="134"/>
    </font>
    <font>
      <sz val="16"/>
      <color rgb="FF000000"/>
      <name val="微软雅黑"/>
      <charset val="134"/>
    </font>
    <font>
      <b/>
      <sz val="16"/>
      <color rgb="FF000000"/>
      <name val="微软雅黑"/>
      <charset val="134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7" fillId="5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7" borderId="20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3" fillId="4" borderId="14" applyNumberFormat="0" applyAlignment="0" applyProtection="0">
      <alignment vertical="center"/>
    </xf>
    <xf numFmtId="0" fontId="20" fillId="4" borderId="17" applyNumberFormat="0" applyAlignment="0" applyProtection="0">
      <alignment vertical="center"/>
    </xf>
    <xf numFmtId="0" fontId="26" fillId="16" borderId="19" applyNumberFormat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7" fillId="0" borderId="21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9" fillId="0" borderId="7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left" vertical="center" wrapText="1"/>
    </xf>
    <xf numFmtId="9" fontId="8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66675</xdr:colOff>
      <xdr:row>0</xdr:row>
      <xdr:rowOff>635</xdr:rowOff>
    </xdr:from>
    <xdr:to>
      <xdr:col>0</xdr:col>
      <xdr:colOff>1356360</xdr:colOff>
      <xdr:row>0</xdr:row>
      <xdr:rowOff>488950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75" y="635"/>
          <a:ext cx="1289685" cy="488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94615</xdr:colOff>
      <xdr:row>36</xdr:row>
      <xdr:rowOff>99695</xdr:rowOff>
    </xdr:from>
    <xdr:to>
      <xdr:col>13</xdr:col>
      <xdr:colOff>1432560</xdr:colOff>
      <xdr:row>36</xdr:row>
      <xdr:rowOff>1107440</xdr:rowOff>
    </xdr:to>
    <xdr:pic>
      <xdr:nvPicPr>
        <xdr:cNvPr id="4" name="图片 3" descr="3591418caf70249b6faebef83ed0f3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673060" y="23594695"/>
          <a:ext cx="1337945" cy="1007745"/>
        </a:xfrm>
        <a:prstGeom prst="rect">
          <a:avLst/>
        </a:prstGeom>
      </xdr:spPr>
    </xdr:pic>
    <xdr:clientData/>
  </xdr:twoCellAnchor>
  <xdr:twoCellAnchor editAs="oneCell">
    <xdr:from>
      <xdr:col>13</xdr:col>
      <xdr:colOff>191770</xdr:colOff>
      <xdr:row>37</xdr:row>
      <xdr:rowOff>100330</xdr:rowOff>
    </xdr:from>
    <xdr:to>
      <xdr:col>13</xdr:col>
      <xdr:colOff>1470660</xdr:colOff>
      <xdr:row>37</xdr:row>
      <xdr:rowOff>1064895</xdr:rowOff>
    </xdr:to>
    <xdr:pic>
      <xdr:nvPicPr>
        <xdr:cNvPr id="5" name="图片 4" descr="95f0bea3fcefcdae3ae845921cd73a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770215" y="24789130"/>
          <a:ext cx="1278890" cy="964565"/>
        </a:xfrm>
        <a:prstGeom prst="rect">
          <a:avLst/>
        </a:prstGeom>
      </xdr:spPr>
    </xdr:pic>
    <xdr:clientData/>
  </xdr:twoCellAnchor>
  <xdr:twoCellAnchor editAs="oneCell">
    <xdr:from>
      <xdr:col>13</xdr:col>
      <xdr:colOff>154305</xdr:colOff>
      <xdr:row>35</xdr:row>
      <xdr:rowOff>26035</xdr:rowOff>
    </xdr:from>
    <xdr:to>
      <xdr:col>13</xdr:col>
      <xdr:colOff>1426845</xdr:colOff>
      <xdr:row>36</xdr:row>
      <xdr:rowOff>45720</xdr:rowOff>
    </xdr:to>
    <xdr:pic>
      <xdr:nvPicPr>
        <xdr:cNvPr id="6" name="图片 5" descr="ac577514790c64dc669be55aca2c88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732750" y="22581235"/>
          <a:ext cx="1272540" cy="959485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34</xdr:row>
      <xdr:rowOff>48895</xdr:rowOff>
    </xdr:from>
    <xdr:to>
      <xdr:col>13</xdr:col>
      <xdr:colOff>1297940</xdr:colOff>
      <xdr:row>34</xdr:row>
      <xdr:rowOff>946785</xdr:rowOff>
    </xdr:to>
    <xdr:pic>
      <xdr:nvPicPr>
        <xdr:cNvPr id="7" name="图片 6" descr="a6691a53ecaebf937739b803d06e61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0746085" y="21638895"/>
          <a:ext cx="1130300" cy="897890"/>
        </a:xfrm>
        <a:prstGeom prst="rect">
          <a:avLst/>
        </a:prstGeom>
      </xdr:spPr>
    </xdr:pic>
    <xdr:clientData/>
  </xdr:twoCellAnchor>
  <xdr:twoCellAnchor editAs="oneCell">
    <xdr:from>
      <xdr:col>13</xdr:col>
      <xdr:colOff>90170</xdr:colOff>
      <xdr:row>39</xdr:row>
      <xdr:rowOff>88900</xdr:rowOff>
    </xdr:from>
    <xdr:to>
      <xdr:col>13</xdr:col>
      <xdr:colOff>1517650</xdr:colOff>
      <xdr:row>39</xdr:row>
      <xdr:rowOff>1057910</xdr:rowOff>
    </xdr:to>
    <xdr:pic>
      <xdr:nvPicPr>
        <xdr:cNvPr id="8" name="图片 7" descr="f1646c942eae9a7317de748246c7812"/>
        <xdr:cNvPicPr>
          <a:picLocks noChangeAspect="1"/>
        </xdr:cNvPicPr>
      </xdr:nvPicPr>
      <xdr:blipFill>
        <a:blip r:embed="rId6"/>
        <a:srcRect t="33542" b="36031"/>
        <a:stretch>
          <a:fillRect/>
        </a:stretch>
      </xdr:blipFill>
      <xdr:spPr>
        <a:xfrm>
          <a:off x="20668615" y="26962100"/>
          <a:ext cx="1427480" cy="969010"/>
        </a:xfrm>
        <a:prstGeom prst="rect">
          <a:avLst/>
        </a:prstGeom>
      </xdr:spPr>
    </xdr:pic>
    <xdr:clientData/>
  </xdr:twoCellAnchor>
  <xdr:twoCellAnchor editAs="oneCell">
    <xdr:from>
      <xdr:col>13</xdr:col>
      <xdr:colOff>80010</xdr:colOff>
      <xdr:row>38</xdr:row>
      <xdr:rowOff>15875</xdr:rowOff>
    </xdr:from>
    <xdr:to>
      <xdr:col>13</xdr:col>
      <xdr:colOff>1429385</xdr:colOff>
      <xdr:row>38</xdr:row>
      <xdr:rowOff>1023620</xdr:rowOff>
    </xdr:to>
    <xdr:pic>
      <xdr:nvPicPr>
        <xdr:cNvPr id="9" name="图片 8" descr="c3bd06c9d104e0bf6a3426c7207bf3a"/>
        <xdr:cNvPicPr>
          <a:picLocks noChangeAspect="1"/>
        </xdr:cNvPicPr>
      </xdr:nvPicPr>
      <xdr:blipFill>
        <a:blip r:embed="rId7"/>
        <a:srcRect t="30288" b="36207"/>
        <a:stretch>
          <a:fillRect/>
        </a:stretch>
      </xdr:blipFill>
      <xdr:spPr>
        <a:xfrm>
          <a:off x="20658455" y="25809575"/>
          <a:ext cx="1349375" cy="1007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5"/>
  <sheetViews>
    <sheetView tabSelected="1" zoomScale="40" zoomScaleNormal="40" workbookViewId="0">
      <selection activeCell="P13" sqref="P13"/>
    </sheetView>
  </sheetViews>
  <sheetFormatPr defaultColWidth="22.7777777777778" defaultRowHeight="15.6"/>
  <cols>
    <col min="1" max="1" width="20.7222222222222" style="1" customWidth="1"/>
    <col min="2" max="2" width="28.787037037037" style="1" customWidth="1"/>
    <col min="3" max="16372" width="22.7777777777778" style="1" customWidth="1"/>
    <col min="16373" max="16373" width="22.7777777777778" style="1"/>
    <col min="16374" max="16384" width="22.7777777777778" style="6"/>
  </cols>
  <sheetData>
    <row r="1" s="1" customFormat="1" ht="50" customHeight="1" spans="1:118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</row>
    <row r="2" s="2" customFormat="1" ht="50" customHeight="1" spans="1:118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8" t="s">
        <v>12</v>
      </c>
      <c r="M2" s="8" t="s">
        <v>13</v>
      </c>
      <c r="N2" s="8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</row>
    <row r="3" s="3" customFormat="1" ht="50" customHeight="1" spans="1:14">
      <c r="A3" s="9">
        <v>1</v>
      </c>
      <c r="B3" s="10" t="s">
        <v>15</v>
      </c>
      <c r="C3" s="10">
        <v>4</v>
      </c>
      <c r="D3" s="10" t="s">
        <v>16</v>
      </c>
      <c r="E3" s="10">
        <v>580</v>
      </c>
      <c r="F3" s="10" t="s">
        <v>17</v>
      </c>
      <c r="G3" s="10" t="s">
        <v>18</v>
      </c>
      <c r="H3" s="10" t="s">
        <v>19</v>
      </c>
      <c r="I3" s="10" t="s">
        <v>20</v>
      </c>
      <c r="J3" s="10" t="s">
        <v>21</v>
      </c>
      <c r="K3" s="10">
        <v>18161534587</v>
      </c>
      <c r="L3" s="10" t="s">
        <v>22</v>
      </c>
      <c r="M3" s="10" t="s">
        <v>23</v>
      </c>
      <c r="N3" s="10" t="str">
        <f>_xlfn.DISPIMG("ID_86D3DF6A5544494E8B89F4CEE696520C",1)</f>
        <v>=DISPIMG("ID_86D3DF6A5544494E8B89F4CEE696520C",1)</v>
      </c>
    </row>
    <row r="4" s="3" customFormat="1" ht="50" customHeight="1" spans="1:14">
      <c r="A4" s="11"/>
      <c r="B4" s="10"/>
      <c r="C4" s="10">
        <v>23</v>
      </c>
      <c r="D4" s="10" t="s">
        <v>24</v>
      </c>
      <c r="E4" s="10">
        <v>580</v>
      </c>
      <c r="F4" s="10"/>
      <c r="G4" s="10"/>
      <c r="H4" s="10"/>
      <c r="I4" s="10"/>
      <c r="J4" s="10"/>
      <c r="K4" s="10"/>
      <c r="L4" s="10"/>
      <c r="M4" s="10"/>
      <c r="N4" s="10" t="str">
        <f>_xlfn.DISPIMG("ID_A97C5F78A03D4C5B88F014DFFAB0EEEA",1)</f>
        <v>=DISPIMG("ID_A97C5F78A03D4C5B88F014DFFAB0EEEA",1)</v>
      </c>
    </row>
    <row r="5" s="3" customFormat="1" ht="50" customHeight="1" spans="1:14">
      <c r="A5" s="11"/>
      <c r="B5" s="10"/>
      <c r="C5" s="10">
        <v>11</v>
      </c>
      <c r="D5" s="10" t="s">
        <v>25</v>
      </c>
      <c r="E5" s="10">
        <v>620</v>
      </c>
      <c r="F5" s="10"/>
      <c r="G5" s="10"/>
      <c r="H5" s="10"/>
      <c r="I5" s="10"/>
      <c r="J5" s="10"/>
      <c r="K5" s="10"/>
      <c r="L5" s="10"/>
      <c r="M5" s="10"/>
      <c r="N5" s="10" t="str">
        <f>_xlfn.DISPIMG("ID_3CA2E0160E6E43DEAC8C22A2651C923E",1)</f>
        <v>=DISPIMG("ID_3CA2E0160E6E43DEAC8C22A2651C923E",1)</v>
      </c>
    </row>
    <row r="6" s="3" customFormat="1" ht="50" customHeight="1" spans="1:14">
      <c r="A6" s="12"/>
      <c r="B6" s="10"/>
      <c r="C6" s="10">
        <v>12</v>
      </c>
      <c r="D6" s="10" t="s">
        <v>26</v>
      </c>
      <c r="E6" s="10">
        <v>620</v>
      </c>
      <c r="F6" s="10"/>
      <c r="G6" s="10"/>
      <c r="H6" s="10"/>
      <c r="I6" s="10"/>
      <c r="J6" s="10"/>
      <c r="K6" s="10"/>
      <c r="L6" s="10"/>
      <c r="M6" s="10"/>
      <c r="N6" s="10" t="str">
        <f>_xlfn.DISPIMG("ID_DF8ECC9BBCA843E5B15F68B92F93113D",1)</f>
        <v>=DISPIMG("ID_DF8ECC9BBCA843E5B15F68B92F93113D",1)</v>
      </c>
    </row>
    <row r="7" s="3" customFormat="1" ht="50" customHeight="1" spans="1:14">
      <c r="A7" s="9">
        <v>2</v>
      </c>
      <c r="B7" s="10" t="s">
        <v>27</v>
      </c>
      <c r="C7" s="10">
        <v>2</v>
      </c>
      <c r="D7" s="10" t="s">
        <v>16</v>
      </c>
      <c r="E7" s="10">
        <v>458</v>
      </c>
      <c r="F7" s="10" t="s">
        <v>28</v>
      </c>
      <c r="G7" s="10" t="s">
        <v>29</v>
      </c>
      <c r="H7" s="10" t="s">
        <v>30</v>
      </c>
      <c r="I7" s="10" t="s">
        <v>20</v>
      </c>
      <c r="J7" s="10" t="s">
        <v>31</v>
      </c>
      <c r="K7" s="10">
        <v>17309509812</v>
      </c>
      <c r="L7" s="10" t="s">
        <v>32</v>
      </c>
      <c r="M7" s="10" t="s">
        <v>33</v>
      </c>
      <c r="N7" s="10" t="str">
        <f>_xlfn.DISPIMG("ID_F287847F31644EB2B9762D5EDA1C7E25",1)</f>
        <v>=DISPIMG("ID_F287847F31644EB2B9762D5EDA1C7E25",1)</v>
      </c>
    </row>
    <row r="8" s="3" customFormat="1" ht="50" customHeight="1" spans="1:14">
      <c r="A8" s="11"/>
      <c r="B8" s="10"/>
      <c r="C8" s="10">
        <v>0</v>
      </c>
      <c r="D8" s="10" t="s">
        <v>24</v>
      </c>
      <c r="E8" s="10">
        <v>458</v>
      </c>
      <c r="F8" s="10"/>
      <c r="G8" s="10"/>
      <c r="H8" s="10"/>
      <c r="I8" s="10"/>
      <c r="J8" s="10"/>
      <c r="K8" s="10"/>
      <c r="L8" s="10"/>
      <c r="M8" s="10"/>
      <c r="N8" s="10" t="str">
        <f>_xlfn.DISPIMG("ID_578F4AA64A4E483892FD29A6B5FCC0C5",1)</f>
        <v>=DISPIMG("ID_578F4AA64A4E483892FD29A6B5FCC0C5",1)</v>
      </c>
    </row>
    <row r="9" s="3" customFormat="1" ht="50" customHeight="1" spans="1:14">
      <c r="A9" s="11"/>
      <c r="B9" s="10"/>
      <c r="C9" s="10">
        <v>2</v>
      </c>
      <c r="D9" s="10" t="s">
        <v>34</v>
      </c>
      <c r="E9" s="10">
        <v>838</v>
      </c>
      <c r="F9" s="10"/>
      <c r="G9" s="10"/>
      <c r="H9" s="10"/>
      <c r="I9" s="10"/>
      <c r="J9" s="10"/>
      <c r="K9" s="10"/>
      <c r="L9" s="10"/>
      <c r="M9" s="10"/>
      <c r="N9" s="10" t="str">
        <f>_xlfn.DISPIMG("ID_DC335343FE5A4521B24412A48F41EAF7",1)</f>
        <v>=DISPIMG("ID_DC335343FE5A4521B24412A48F41EAF7",1)</v>
      </c>
    </row>
    <row r="10" s="3" customFormat="1" ht="50" customHeight="1" spans="1:14">
      <c r="A10" s="12"/>
      <c r="B10" s="10"/>
      <c r="C10" s="10">
        <v>5</v>
      </c>
      <c r="D10" s="10" t="s">
        <v>35</v>
      </c>
      <c r="E10" s="10">
        <v>638</v>
      </c>
      <c r="F10" s="10"/>
      <c r="G10" s="10"/>
      <c r="H10" s="10"/>
      <c r="I10" s="10"/>
      <c r="J10" s="10"/>
      <c r="K10" s="10"/>
      <c r="L10" s="10"/>
      <c r="M10" s="10"/>
      <c r="N10" s="10" t="str">
        <f>_xlfn.DISPIMG("ID_175709C18FE44BF592DA6347E11BC58A",1)</f>
        <v>=DISPIMG("ID_175709C18FE44BF592DA6347E11BC58A",1)</v>
      </c>
    </row>
    <row r="11" s="3" customFormat="1" ht="50" customHeight="1" spans="1:14">
      <c r="A11" s="9">
        <v>3</v>
      </c>
      <c r="B11" s="10" t="s">
        <v>36</v>
      </c>
      <c r="C11" s="10">
        <v>20</v>
      </c>
      <c r="D11" s="10" t="s">
        <v>37</v>
      </c>
      <c r="E11" s="10">
        <v>198</v>
      </c>
      <c r="F11" s="10" t="s">
        <v>38</v>
      </c>
      <c r="G11" s="10" t="s">
        <v>38</v>
      </c>
      <c r="H11" s="10" t="s">
        <v>39</v>
      </c>
      <c r="I11" s="10" t="s">
        <v>40</v>
      </c>
      <c r="J11" s="10" t="s">
        <v>41</v>
      </c>
      <c r="K11" s="10">
        <v>15379620011</v>
      </c>
      <c r="L11" s="10" t="s">
        <v>42</v>
      </c>
      <c r="M11" s="10" t="s">
        <v>43</v>
      </c>
      <c r="N11" s="10" t="str">
        <f>_xlfn.DISPIMG("ID_ED5328C0CD68456D9F462E97FAF5BD4E",1)</f>
        <v>=DISPIMG("ID_ED5328C0CD68456D9F462E97FAF5BD4E",1)</v>
      </c>
    </row>
    <row r="12" s="3" customFormat="1" ht="50" customHeight="1" spans="1:14">
      <c r="A12" s="11"/>
      <c r="B12" s="10"/>
      <c r="C12" s="10">
        <v>10</v>
      </c>
      <c r="D12" s="10" t="s">
        <v>44</v>
      </c>
      <c r="E12" s="10">
        <v>208</v>
      </c>
      <c r="F12" s="10"/>
      <c r="G12" s="10"/>
      <c r="H12" s="10"/>
      <c r="I12" s="10"/>
      <c r="J12" s="10"/>
      <c r="K12" s="10"/>
      <c r="L12" s="10"/>
      <c r="M12" s="10"/>
      <c r="N12" s="10" t="str">
        <f>_xlfn.DISPIMG("ID_6C3E9B2650194A86A07FB23ABD8AC438",1)</f>
        <v>=DISPIMG("ID_6C3E9B2650194A86A07FB23ABD8AC438",1)</v>
      </c>
    </row>
    <row r="13" s="3" customFormat="1" ht="50" customHeight="1" spans="1:14">
      <c r="A13" s="12"/>
      <c r="B13" s="10"/>
      <c r="C13" s="10">
        <v>10</v>
      </c>
      <c r="D13" s="10" t="s">
        <v>45</v>
      </c>
      <c r="E13" s="10">
        <v>268</v>
      </c>
      <c r="F13" s="10"/>
      <c r="G13" s="10"/>
      <c r="H13" s="10"/>
      <c r="I13" s="10"/>
      <c r="J13" s="10"/>
      <c r="K13" s="10"/>
      <c r="L13" s="10"/>
      <c r="M13" s="10"/>
      <c r="N13" s="10" t="str">
        <f>_xlfn.DISPIMG("ID_E5A9815E31994A7592CAA2E236D23D33",1)</f>
        <v>=DISPIMG("ID_E5A9815E31994A7592CAA2E236D23D33",1)</v>
      </c>
    </row>
    <row r="14" s="3" customFormat="1" ht="50" customHeight="1" spans="1:14">
      <c r="A14" s="9">
        <v>4</v>
      </c>
      <c r="B14" s="10" t="s">
        <v>46</v>
      </c>
      <c r="C14" s="10">
        <v>50</v>
      </c>
      <c r="D14" s="10" t="s">
        <v>37</v>
      </c>
      <c r="E14" s="10">
        <v>260</v>
      </c>
      <c r="F14" s="10" t="s">
        <v>47</v>
      </c>
      <c r="G14" s="10" t="s">
        <v>48</v>
      </c>
      <c r="H14" s="10" t="s">
        <v>49</v>
      </c>
      <c r="I14" s="10" t="s">
        <v>20</v>
      </c>
      <c r="J14" s="10" t="s">
        <v>50</v>
      </c>
      <c r="K14" s="10">
        <v>18595172666</v>
      </c>
      <c r="L14" s="10" t="s">
        <v>51</v>
      </c>
      <c r="M14" s="10" t="s">
        <v>52</v>
      </c>
      <c r="N14" s="10" t="str">
        <f>_xlfn.DISPIMG("ID_75E22C9FBAD04483BF5F9B56837AA27B",1)</f>
        <v>=DISPIMG("ID_75E22C9FBAD04483BF5F9B56837AA27B",1)</v>
      </c>
    </row>
    <row r="15" s="3" customFormat="1" ht="50" customHeight="1" spans="1:14">
      <c r="A15" s="11"/>
      <c r="B15" s="10"/>
      <c r="C15" s="10">
        <v>50</v>
      </c>
      <c r="D15" s="10" t="s">
        <v>44</v>
      </c>
      <c r="E15" s="10">
        <v>260</v>
      </c>
      <c r="F15" s="10"/>
      <c r="G15" s="10"/>
      <c r="H15" s="10"/>
      <c r="I15" s="10"/>
      <c r="J15" s="10"/>
      <c r="K15" s="10"/>
      <c r="L15" s="10"/>
      <c r="M15" s="10"/>
      <c r="N15" s="10" t="str">
        <f>_xlfn.DISPIMG("ID_B55B6D63AF6F44628669D5F0673B03C4",1)</f>
        <v>=DISPIMG("ID_B55B6D63AF6F44628669D5F0673B03C4",1)</v>
      </c>
    </row>
    <row r="16" s="3" customFormat="1" ht="50" customHeight="1" spans="1:14">
      <c r="A16" s="12"/>
      <c r="B16" s="10"/>
      <c r="C16" s="10">
        <v>2</v>
      </c>
      <c r="D16" s="10" t="s">
        <v>53</v>
      </c>
      <c r="E16" s="10">
        <v>380</v>
      </c>
      <c r="F16" s="10"/>
      <c r="G16" s="10"/>
      <c r="H16" s="10"/>
      <c r="I16" s="10"/>
      <c r="J16" s="10"/>
      <c r="K16" s="10"/>
      <c r="L16" s="10"/>
      <c r="M16" s="10"/>
      <c r="N16" s="10" t="str">
        <f>_xlfn.DISPIMG("ID_DA25E25C9AC74BE69DCEB12AD5979208",1)</f>
        <v>=DISPIMG("ID_DA25E25C9AC74BE69DCEB12AD5979208",1)</v>
      </c>
    </row>
    <row r="17" s="3" customFormat="1" ht="50" customHeight="1" spans="1:14">
      <c r="A17" s="9">
        <v>5</v>
      </c>
      <c r="B17" s="10" t="s">
        <v>54</v>
      </c>
      <c r="C17" s="10">
        <v>13</v>
      </c>
      <c r="D17" s="10" t="s">
        <v>37</v>
      </c>
      <c r="E17" s="10" t="s">
        <v>55</v>
      </c>
      <c r="F17" s="10" t="s">
        <v>38</v>
      </c>
      <c r="G17" s="10" t="s">
        <v>56</v>
      </c>
      <c r="H17" s="10" t="s">
        <v>57</v>
      </c>
      <c r="I17" s="10" t="s">
        <v>58</v>
      </c>
      <c r="J17" s="10" t="s">
        <v>41</v>
      </c>
      <c r="K17" s="39" t="s">
        <v>59</v>
      </c>
      <c r="L17" s="10" t="s">
        <v>60</v>
      </c>
      <c r="M17" s="10" t="s">
        <v>61</v>
      </c>
      <c r="N17" s="10" t="str">
        <f>_xlfn.DISPIMG("ID_9FCF97CE55CF4BEE920272BE760E651B",1)</f>
        <v>=DISPIMG("ID_9FCF97CE55CF4BEE920272BE760E651B",1)</v>
      </c>
    </row>
    <row r="18" s="3" customFormat="1" ht="50" customHeight="1" spans="1:15">
      <c r="A18" s="12"/>
      <c r="B18" s="10"/>
      <c r="C18" s="10">
        <v>24</v>
      </c>
      <c r="D18" s="10" t="s">
        <v>44</v>
      </c>
      <c r="E18" s="10" t="s">
        <v>55</v>
      </c>
      <c r="F18" s="10"/>
      <c r="G18" s="10"/>
      <c r="H18" s="10"/>
      <c r="I18" s="10"/>
      <c r="J18" s="10"/>
      <c r="K18" s="10"/>
      <c r="L18" s="10"/>
      <c r="M18" s="10"/>
      <c r="N18" s="10" t="str">
        <f>_xlfn.DISPIMG("ID_6B20C0D31C5544F7AD9003B40CF98E53",1)</f>
        <v>=DISPIMG("ID_6B20C0D31C5544F7AD9003B40CF98E53",1)</v>
      </c>
      <c r="O18" s="4"/>
    </row>
    <row r="19" s="3" customFormat="1" ht="50" customHeight="1" spans="1:15">
      <c r="A19" s="9">
        <v>6</v>
      </c>
      <c r="B19" s="10" t="s">
        <v>62</v>
      </c>
      <c r="C19" s="10">
        <v>30</v>
      </c>
      <c r="D19" s="10" t="s">
        <v>37</v>
      </c>
      <c r="E19" s="10" t="s">
        <v>63</v>
      </c>
      <c r="F19" s="10" t="s">
        <v>64</v>
      </c>
      <c r="G19" s="10" t="s">
        <v>56</v>
      </c>
      <c r="H19" s="10" t="s">
        <v>65</v>
      </c>
      <c r="I19" s="10" t="s">
        <v>66</v>
      </c>
      <c r="J19" s="10" t="s">
        <v>67</v>
      </c>
      <c r="K19" s="10">
        <v>13739521271</v>
      </c>
      <c r="L19" s="10" t="s">
        <v>68</v>
      </c>
      <c r="M19" s="10" t="s">
        <v>69</v>
      </c>
      <c r="N19" s="10" t="str">
        <f>_xlfn.DISPIMG("ID_58E86C66BEE04F5B8B305557CF672970",1)</f>
        <v>=DISPIMG("ID_58E86C66BEE04F5B8B305557CF672970",1)</v>
      </c>
      <c r="O19" s="5"/>
    </row>
    <row r="20" s="3" customFormat="1" ht="50" customHeight="1" spans="1:15">
      <c r="A20" s="11"/>
      <c r="B20" s="10"/>
      <c r="C20" s="10">
        <v>30</v>
      </c>
      <c r="D20" s="10" t="s">
        <v>44</v>
      </c>
      <c r="E20" s="10" t="s">
        <v>63</v>
      </c>
      <c r="F20" s="10"/>
      <c r="G20" s="10"/>
      <c r="H20" s="10"/>
      <c r="I20" s="10"/>
      <c r="J20" s="10"/>
      <c r="K20" s="10"/>
      <c r="L20" s="10"/>
      <c r="M20" s="10"/>
      <c r="N20" s="10" t="str">
        <f>_xlfn.DISPIMG("ID_7FC1BF5CC67B4DE0974095C20EA31F37",1)</f>
        <v>=DISPIMG("ID_7FC1BF5CC67B4DE0974095C20EA31F37",1)</v>
      </c>
      <c r="O20" s="5"/>
    </row>
    <row r="21" s="3" customFormat="1" ht="50" customHeight="1" spans="1:15">
      <c r="A21" s="12"/>
      <c r="B21" s="10"/>
      <c r="C21" s="10">
        <v>4</v>
      </c>
      <c r="D21" s="10" t="s">
        <v>53</v>
      </c>
      <c r="E21" s="10">
        <v>500</v>
      </c>
      <c r="F21" s="10"/>
      <c r="G21" s="10"/>
      <c r="H21" s="10"/>
      <c r="I21" s="10"/>
      <c r="J21" s="10"/>
      <c r="K21" s="10"/>
      <c r="L21" s="10"/>
      <c r="M21" s="10"/>
      <c r="N21" s="10" t="str">
        <f>_xlfn.DISPIMG("ID_D579C7C5FB8A4A11A7A350259D7E059B",1)</f>
        <v>=DISPIMG("ID_D579C7C5FB8A4A11A7A350259D7E059B",1)</v>
      </c>
      <c r="O21" s="5"/>
    </row>
    <row r="22" s="4" customFormat="1" ht="50" customHeight="1" spans="1:15">
      <c r="A22" s="9">
        <v>7</v>
      </c>
      <c r="B22" s="10" t="s">
        <v>70</v>
      </c>
      <c r="C22" s="10">
        <v>15</v>
      </c>
      <c r="D22" s="10" t="s">
        <v>37</v>
      </c>
      <c r="E22" s="10">
        <v>238</v>
      </c>
      <c r="F22" s="10" t="s">
        <v>38</v>
      </c>
      <c r="G22" s="10" t="s">
        <v>38</v>
      </c>
      <c r="H22" s="10" t="s">
        <v>71</v>
      </c>
      <c r="I22" s="10" t="s">
        <v>66</v>
      </c>
      <c r="J22" s="10" t="s">
        <v>41</v>
      </c>
      <c r="K22" s="10">
        <v>19995432777</v>
      </c>
      <c r="L22" s="10" t="s">
        <v>72</v>
      </c>
      <c r="M22" s="10" t="s">
        <v>73</v>
      </c>
      <c r="N22" s="10" t="str">
        <f>_xlfn.DISPIMG("ID_F335CF5A7CFA4F2C855B5BEBFD5898F9",1)</f>
        <v>=DISPIMG("ID_F335CF5A7CFA4F2C855B5BEBFD5898F9",1)</v>
      </c>
      <c r="O22" s="3"/>
    </row>
    <row r="23" s="5" customFormat="1" ht="50" customHeight="1" spans="1:15">
      <c r="A23" s="12"/>
      <c r="B23" s="10"/>
      <c r="C23" s="10">
        <v>40</v>
      </c>
      <c r="D23" s="10" t="s">
        <v>44</v>
      </c>
      <c r="E23" s="10">
        <v>238</v>
      </c>
      <c r="F23" s="10"/>
      <c r="G23" s="10"/>
      <c r="H23" s="10"/>
      <c r="I23" s="10"/>
      <c r="J23" s="10"/>
      <c r="K23" s="10"/>
      <c r="L23" s="10"/>
      <c r="M23" s="10"/>
      <c r="N23" s="10" t="str">
        <f>_xlfn.DISPIMG("ID_DA9FEC1F7A074E2496049BF6641A5DC5",1)</f>
        <v>=DISPIMG("ID_DA9FEC1F7A074E2496049BF6641A5DC5",1)</v>
      </c>
      <c r="O23" s="3"/>
    </row>
    <row r="24" s="5" customFormat="1" ht="50" customHeight="1" spans="1:15">
      <c r="A24" s="9">
        <v>8</v>
      </c>
      <c r="B24" s="13" t="s">
        <v>74</v>
      </c>
      <c r="C24" s="10">
        <v>3</v>
      </c>
      <c r="D24" s="10" t="s">
        <v>75</v>
      </c>
      <c r="E24" s="10">
        <v>298</v>
      </c>
      <c r="F24" s="13" t="s">
        <v>38</v>
      </c>
      <c r="G24" s="13" t="s">
        <v>38</v>
      </c>
      <c r="H24" s="13" t="s">
        <v>76</v>
      </c>
      <c r="I24" s="13" t="s">
        <v>66</v>
      </c>
      <c r="J24" s="13" t="s">
        <v>41</v>
      </c>
      <c r="K24" s="13" t="s">
        <v>77</v>
      </c>
      <c r="L24" s="13" t="s">
        <v>78</v>
      </c>
      <c r="M24" s="10" t="s">
        <v>79</v>
      </c>
      <c r="N24" s="10"/>
      <c r="O24" s="3"/>
    </row>
    <row r="25" s="5" customFormat="1" ht="50" customHeight="1" spans="1:15">
      <c r="A25" s="12"/>
      <c r="B25" s="13"/>
      <c r="C25" s="13">
        <v>3</v>
      </c>
      <c r="D25" s="13" t="s">
        <v>80</v>
      </c>
      <c r="E25" s="13">
        <v>248</v>
      </c>
      <c r="F25" s="13"/>
      <c r="G25" s="13"/>
      <c r="H25" s="13"/>
      <c r="I25" s="13"/>
      <c r="J25" s="13"/>
      <c r="K25" s="13"/>
      <c r="L25" s="13"/>
      <c r="M25" s="10"/>
      <c r="N25" s="13"/>
      <c r="O25" s="3"/>
    </row>
    <row r="26" s="3" customFormat="1" ht="50" customHeight="1" spans="1:15">
      <c r="A26" s="9">
        <v>9</v>
      </c>
      <c r="B26" s="13" t="s">
        <v>81</v>
      </c>
      <c r="C26" s="13">
        <v>18</v>
      </c>
      <c r="D26" s="14" t="s">
        <v>16</v>
      </c>
      <c r="E26" s="13">
        <v>400</v>
      </c>
      <c r="F26" s="14" t="s">
        <v>38</v>
      </c>
      <c r="G26" s="14" t="s">
        <v>82</v>
      </c>
      <c r="H26" s="13" t="s">
        <v>83</v>
      </c>
      <c r="I26" s="13" t="s">
        <v>84</v>
      </c>
      <c r="J26" s="13" t="s">
        <v>41</v>
      </c>
      <c r="K26" s="13">
        <v>18295574960</v>
      </c>
      <c r="L26" s="13" t="s">
        <v>85</v>
      </c>
      <c r="M26" s="29">
        <v>0.2</v>
      </c>
      <c r="N26" s="13"/>
      <c r="O26" s="5"/>
    </row>
    <row r="27" s="3" customFormat="1" ht="50" customHeight="1" spans="1:15">
      <c r="A27" s="12"/>
      <c r="B27" s="13"/>
      <c r="C27" s="13">
        <v>8</v>
      </c>
      <c r="D27" s="14" t="s">
        <v>86</v>
      </c>
      <c r="E27" s="13">
        <v>800</v>
      </c>
      <c r="F27" s="14" t="s">
        <v>38</v>
      </c>
      <c r="G27" s="14" t="s">
        <v>82</v>
      </c>
      <c r="H27" s="13"/>
      <c r="I27" s="13"/>
      <c r="J27" s="13"/>
      <c r="K27" s="13"/>
      <c r="L27" s="13"/>
      <c r="M27" s="29"/>
      <c r="N27" s="13"/>
      <c r="O27" s="5"/>
    </row>
    <row r="28" s="3" customFormat="1" ht="50" customHeight="1" spans="1:15">
      <c r="A28" s="9">
        <v>10</v>
      </c>
      <c r="B28" s="10" t="s">
        <v>87</v>
      </c>
      <c r="C28" s="10">
        <v>20</v>
      </c>
      <c r="D28" s="10" t="s">
        <v>88</v>
      </c>
      <c r="E28" s="10">
        <v>248</v>
      </c>
      <c r="F28" s="10" t="s">
        <v>38</v>
      </c>
      <c r="G28" s="10" t="s">
        <v>82</v>
      </c>
      <c r="H28" s="10" t="s">
        <v>89</v>
      </c>
      <c r="I28" s="10" t="s">
        <v>84</v>
      </c>
      <c r="J28" s="10" t="s">
        <v>41</v>
      </c>
      <c r="K28" s="10" t="s">
        <v>90</v>
      </c>
      <c r="L28" s="9" t="s">
        <v>91</v>
      </c>
      <c r="M28" s="10" t="s">
        <v>92</v>
      </c>
      <c r="N28" s="10"/>
      <c r="O28" s="5"/>
    </row>
    <row r="29" s="3" customFormat="1" ht="50" customHeight="1" spans="1:15">
      <c r="A29" s="12"/>
      <c r="B29" s="10"/>
      <c r="C29" s="10">
        <v>55</v>
      </c>
      <c r="D29" s="10" t="s">
        <v>93</v>
      </c>
      <c r="E29" s="10">
        <v>248</v>
      </c>
      <c r="F29" s="10" t="s">
        <v>38</v>
      </c>
      <c r="G29" s="10" t="s">
        <v>82</v>
      </c>
      <c r="H29" s="10"/>
      <c r="I29" s="10"/>
      <c r="J29" s="10" t="s">
        <v>41</v>
      </c>
      <c r="K29" s="10"/>
      <c r="L29" s="12"/>
      <c r="M29" s="10" t="s">
        <v>92</v>
      </c>
      <c r="N29" s="10"/>
      <c r="O29" s="5"/>
    </row>
    <row r="30" s="5" customFormat="1" ht="50" customHeight="1" spans="1:14">
      <c r="A30" s="9">
        <v>11</v>
      </c>
      <c r="B30" s="10" t="s">
        <v>94</v>
      </c>
      <c r="C30" s="10">
        <v>20</v>
      </c>
      <c r="D30" s="10" t="s">
        <v>37</v>
      </c>
      <c r="E30" s="10">
        <v>558</v>
      </c>
      <c r="F30" s="10" t="s">
        <v>38</v>
      </c>
      <c r="G30" s="10" t="s">
        <v>82</v>
      </c>
      <c r="H30" s="10" t="s">
        <v>95</v>
      </c>
      <c r="I30" s="10" t="s">
        <v>58</v>
      </c>
      <c r="J30" s="10" t="s">
        <v>41</v>
      </c>
      <c r="K30" s="10" t="s">
        <v>96</v>
      </c>
      <c r="L30" s="9">
        <v>47</v>
      </c>
      <c r="M30" s="10" t="s">
        <v>97</v>
      </c>
      <c r="N30" s="10"/>
    </row>
    <row r="31" s="5" customFormat="1" ht="50" customHeight="1" spans="1:14">
      <c r="A31" s="12"/>
      <c r="B31" s="10"/>
      <c r="C31" s="10">
        <v>27</v>
      </c>
      <c r="D31" s="10" t="s">
        <v>98</v>
      </c>
      <c r="E31" s="10">
        <v>558</v>
      </c>
      <c r="F31" s="10" t="s">
        <v>38</v>
      </c>
      <c r="G31" s="10" t="s">
        <v>82</v>
      </c>
      <c r="H31" s="10"/>
      <c r="I31" s="10"/>
      <c r="J31" s="10" t="s">
        <v>41</v>
      </c>
      <c r="K31" s="10"/>
      <c r="L31" s="12"/>
      <c r="M31" s="10" t="s">
        <v>97</v>
      </c>
      <c r="N31" s="10"/>
    </row>
    <row r="32" s="5" customFormat="1" ht="50" customHeight="1" spans="1:14">
      <c r="A32" s="9">
        <v>12</v>
      </c>
      <c r="B32" s="10" t="s">
        <v>99</v>
      </c>
      <c r="C32" s="10">
        <v>10</v>
      </c>
      <c r="D32" s="10" t="s">
        <v>26</v>
      </c>
      <c r="E32" s="10">
        <v>260</v>
      </c>
      <c r="F32" s="14" t="s">
        <v>38</v>
      </c>
      <c r="G32" s="10" t="s">
        <v>100</v>
      </c>
      <c r="H32" s="14" t="s">
        <v>71</v>
      </c>
      <c r="I32" s="10" t="s">
        <v>58</v>
      </c>
      <c r="J32" s="10" t="s">
        <v>41</v>
      </c>
      <c r="K32" s="10">
        <v>13299587000</v>
      </c>
      <c r="L32" s="10" t="s">
        <v>101</v>
      </c>
      <c r="M32" s="10" t="s">
        <v>97</v>
      </c>
      <c r="N32" s="30"/>
    </row>
    <row r="33" s="5" customFormat="1" ht="50" customHeight="1" spans="1:14">
      <c r="A33" s="15">
        <v>13</v>
      </c>
      <c r="B33" s="16" t="s">
        <v>102</v>
      </c>
      <c r="C33" s="10">
        <v>25</v>
      </c>
      <c r="D33" s="10" t="s">
        <v>103</v>
      </c>
      <c r="E33" s="10">
        <v>560</v>
      </c>
      <c r="F33" s="10" t="s">
        <v>104</v>
      </c>
      <c r="G33" s="10" t="s">
        <v>82</v>
      </c>
      <c r="H33" s="14" t="s">
        <v>105</v>
      </c>
      <c r="I33" s="14" t="s">
        <v>20</v>
      </c>
      <c r="J33" s="10" t="s">
        <v>106</v>
      </c>
      <c r="K33" s="10">
        <v>18161534587</v>
      </c>
      <c r="L33" s="14" t="s">
        <v>107</v>
      </c>
      <c r="M33" s="10" t="s">
        <v>108</v>
      </c>
      <c r="N33" s="10"/>
    </row>
    <row r="34" s="5" customFormat="1" ht="50" customHeight="1" spans="1:14">
      <c r="A34" s="15"/>
      <c r="B34" s="16"/>
      <c r="C34" s="10">
        <v>40</v>
      </c>
      <c r="D34" s="10" t="s">
        <v>109</v>
      </c>
      <c r="E34" s="10">
        <v>560</v>
      </c>
      <c r="F34" s="10" t="s">
        <v>104</v>
      </c>
      <c r="G34" s="10" t="s">
        <v>82</v>
      </c>
      <c r="H34" s="10"/>
      <c r="I34" s="10"/>
      <c r="J34" s="10"/>
      <c r="K34" s="10"/>
      <c r="L34" s="10"/>
      <c r="M34" s="10"/>
      <c r="N34" s="10"/>
    </row>
    <row r="35" s="5" customFormat="1" ht="76" customHeight="1" spans="1:14">
      <c r="A35" s="15">
        <v>14</v>
      </c>
      <c r="B35" s="17" t="s">
        <v>110</v>
      </c>
      <c r="C35" s="14">
        <v>6</v>
      </c>
      <c r="D35" s="14" t="s">
        <v>111</v>
      </c>
      <c r="E35" s="10">
        <v>380</v>
      </c>
      <c r="F35" s="14" t="s">
        <v>38</v>
      </c>
      <c r="G35" s="14" t="s">
        <v>82</v>
      </c>
      <c r="H35" s="10" t="s">
        <v>112</v>
      </c>
      <c r="I35" s="14" t="s">
        <v>20</v>
      </c>
      <c r="J35" s="10" t="s">
        <v>41</v>
      </c>
      <c r="K35" s="10">
        <v>18695158111</v>
      </c>
      <c r="L35" s="14" t="s">
        <v>113</v>
      </c>
      <c r="M35" s="14" t="s">
        <v>114</v>
      </c>
      <c r="N35" s="10"/>
    </row>
    <row r="36" s="5" customFormat="1" ht="74" customHeight="1" spans="1:14">
      <c r="A36" s="15"/>
      <c r="B36" s="17"/>
      <c r="C36" s="14">
        <v>25</v>
      </c>
      <c r="D36" s="14" t="s">
        <v>37</v>
      </c>
      <c r="E36" s="10">
        <v>380</v>
      </c>
      <c r="F36" s="14" t="s">
        <v>38</v>
      </c>
      <c r="G36" s="14" t="s">
        <v>82</v>
      </c>
      <c r="H36" s="10"/>
      <c r="I36" s="14"/>
      <c r="J36" s="10"/>
      <c r="K36" s="10"/>
      <c r="L36" s="10"/>
      <c r="M36" s="10"/>
      <c r="N36" s="10"/>
    </row>
    <row r="37" s="5" customFormat="1" ht="94" customHeight="1" spans="1:14">
      <c r="A37" s="15">
        <v>15</v>
      </c>
      <c r="B37" s="16" t="s">
        <v>115</v>
      </c>
      <c r="C37" s="10">
        <v>5</v>
      </c>
      <c r="D37" s="14" t="s">
        <v>116</v>
      </c>
      <c r="E37" s="10">
        <v>240</v>
      </c>
      <c r="F37" s="14" t="s">
        <v>38</v>
      </c>
      <c r="G37" s="14" t="s">
        <v>38</v>
      </c>
      <c r="H37" s="14" t="s">
        <v>117</v>
      </c>
      <c r="I37" s="14" t="s">
        <v>118</v>
      </c>
      <c r="J37" s="14" t="s">
        <v>41</v>
      </c>
      <c r="K37" s="10">
        <v>17695106677</v>
      </c>
      <c r="L37" s="14" t="s">
        <v>119</v>
      </c>
      <c r="M37" s="10">
        <v>2000</v>
      </c>
      <c r="N37" s="10"/>
    </row>
    <row r="38" s="5" customFormat="1" ht="87" customHeight="1" spans="1:14">
      <c r="A38" s="15"/>
      <c r="B38" s="16"/>
      <c r="C38" s="10">
        <v>10</v>
      </c>
      <c r="D38" s="14" t="s">
        <v>37</v>
      </c>
      <c r="E38" s="10">
        <v>240</v>
      </c>
      <c r="F38" s="14" t="s">
        <v>38</v>
      </c>
      <c r="G38" s="14" t="s">
        <v>38</v>
      </c>
      <c r="H38" s="14"/>
      <c r="I38" s="10"/>
      <c r="J38" s="14"/>
      <c r="K38" s="10"/>
      <c r="L38" s="10"/>
      <c r="M38" s="10"/>
      <c r="N38" s="10"/>
    </row>
    <row r="39" s="5" customFormat="1" ht="85" customHeight="1" spans="1:14">
      <c r="A39" s="15">
        <v>16</v>
      </c>
      <c r="B39" s="18" t="s">
        <v>120</v>
      </c>
      <c r="C39" s="14">
        <v>30</v>
      </c>
      <c r="D39" s="14" t="s">
        <v>103</v>
      </c>
      <c r="E39" s="14">
        <v>338</v>
      </c>
      <c r="F39" s="14" t="s">
        <v>38</v>
      </c>
      <c r="G39" s="14" t="s">
        <v>82</v>
      </c>
      <c r="H39" s="14" t="s">
        <v>121</v>
      </c>
      <c r="I39" s="14" t="s">
        <v>20</v>
      </c>
      <c r="J39" s="14" t="s">
        <v>41</v>
      </c>
      <c r="K39" s="21">
        <v>17711809814</v>
      </c>
      <c r="L39" s="21" t="s">
        <v>122</v>
      </c>
      <c r="M39" s="21" t="s">
        <v>123</v>
      </c>
      <c r="N39" s="14"/>
    </row>
    <row r="40" s="5" customFormat="1" ht="88" customHeight="1" spans="1:14">
      <c r="A40" s="19"/>
      <c r="B40" s="20"/>
      <c r="C40" s="21">
        <v>30</v>
      </c>
      <c r="D40" s="21" t="s">
        <v>93</v>
      </c>
      <c r="E40" s="21">
        <v>338</v>
      </c>
      <c r="F40" s="21" t="s">
        <v>38</v>
      </c>
      <c r="G40" s="21" t="s">
        <v>82</v>
      </c>
      <c r="H40" s="21"/>
      <c r="I40" s="21" t="s">
        <v>20</v>
      </c>
      <c r="J40" s="21" t="s">
        <v>41</v>
      </c>
      <c r="K40" s="31"/>
      <c r="L40" s="31"/>
      <c r="M40" s="31"/>
      <c r="N40" s="21"/>
    </row>
    <row r="41" s="5" customFormat="1" ht="75" customHeight="1" spans="1:14">
      <c r="A41" s="15">
        <v>17</v>
      </c>
      <c r="B41" s="22" t="s">
        <v>124</v>
      </c>
      <c r="C41" s="22">
        <v>15</v>
      </c>
      <c r="D41" s="22" t="s">
        <v>125</v>
      </c>
      <c r="E41" s="22">
        <v>15</v>
      </c>
      <c r="F41" s="22" t="s">
        <v>38</v>
      </c>
      <c r="G41" s="22" t="s">
        <v>82</v>
      </c>
      <c r="H41" s="22" t="s">
        <v>126</v>
      </c>
      <c r="I41" s="22" t="s">
        <v>84</v>
      </c>
      <c r="J41" s="22" t="s">
        <v>106</v>
      </c>
      <c r="K41" s="22">
        <v>17309518590</v>
      </c>
      <c r="L41" s="22" t="s">
        <v>127</v>
      </c>
      <c r="M41" s="22" t="s">
        <v>128</v>
      </c>
      <c r="N41" s="32"/>
    </row>
    <row r="42" s="5" customFormat="1" ht="50" customHeight="1" spans="1:15">
      <c r="A42" s="15"/>
      <c r="B42" s="22"/>
      <c r="C42" s="22">
        <v>36</v>
      </c>
      <c r="D42" s="22" t="s">
        <v>116</v>
      </c>
      <c r="E42" s="22">
        <v>450</v>
      </c>
      <c r="F42" s="22" t="s">
        <v>38</v>
      </c>
      <c r="G42" s="22" t="s">
        <v>82</v>
      </c>
      <c r="H42" s="22"/>
      <c r="I42" s="22"/>
      <c r="J42" s="22"/>
      <c r="K42" s="22"/>
      <c r="L42" s="22"/>
      <c r="M42" s="22"/>
      <c r="N42" s="32"/>
      <c r="O42" s="33"/>
    </row>
    <row r="43" s="5" customFormat="1" ht="50" customHeight="1" spans="1:15">
      <c r="A43" s="15"/>
      <c r="B43" s="22"/>
      <c r="C43" s="22">
        <v>60</v>
      </c>
      <c r="D43" s="22" t="s">
        <v>129</v>
      </c>
      <c r="E43" s="22">
        <v>450</v>
      </c>
      <c r="F43" s="22" t="s">
        <v>38</v>
      </c>
      <c r="G43" s="22" t="s">
        <v>82</v>
      </c>
      <c r="H43" s="22"/>
      <c r="I43" s="22"/>
      <c r="J43" s="22"/>
      <c r="K43" s="22"/>
      <c r="L43" s="22"/>
      <c r="M43" s="22"/>
      <c r="N43" s="32"/>
      <c r="O43" s="33"/>
    </row>
    <row r="44" s="5" customFormat="1" ht="50" customHeight="1" spans="1:14">
      <c r="A44" s="15"/>
      <c r="B44" s="22"/>
      <c r="C44" s="22">
        <v>9</v>
      </c>
      <c r="D44" s="22" t="s">
        <v>130</v>
      </c>
      <c r="E44" s="22">
        <v>9</v>
      </c>
      <c r="F44" s="22" t="s">
        <v>38</v>
      </c>
      <c r="G44" s="22" t="s">
        <v>82</v>
      </c>
      <c r="H44" s="22"/>
      <c r="I44" s="22"/>
      <c r="J44" s="22"/>
      <c r="K44" s="22"/>
      <c r="L44" s="22"/>
      <c r="M44" s="22"/>
      <c r="N44" s="32"/>
    </row>
    <row r="45" s="5" customFormat="1" ht="52" customHeight="1" spans="1:16384">
      <c r="A45" s="10">
        <v>18</v>
      </c>
      <c r="B45" s="23" t="s">
        <v>131</v>
      </c>
      <c r="C45" s="24">
        <v>120</v>
      </c>
      <c r="D45" s="24" t="s">
        <v>37</v>
      </c>
      <c r="E45" s="24">
        <v>550</v>
      </c>
      <c r="F45" s="22" t="s">
        <v>38</v>
      </c>
      <c r="G45" s="22" t="s">
        <v>82</v>
      </c>
      <c r="H45" s="10" t="s">
        <v>132</v>
      </c>
      <c r="I45" s="34" t="s">
        <v>20</v>
      </c>
      <c r="J45" s="35" t="s">
        <v>133</v>
      </c>
      <c r="K45" s="35">
        <v>18809505640</v>
      </c>
      <c r="L45" s="36" t="s">
        <v>127</v>
      </c>
      <c r="M45" s="36" t="s">
        <v>134</v>
      </c>
      <c r="N45" s="24"/>
      <c r="O45" s="1"/>
      <c r="XES45" s="1"/>
      <c r="XET45" s="6"/>
      <c r="XEU45" s="6"/>
      <c r="XEV45" s="6"/>
      <c r="XEW45" s="6"/>
      <c r="XEX45" s="6"/>
      <c r="XEY45" s="6"/>
      <c r="XEZ45" s="6"/>
      <c r="XFA45" s="6"/>
      <c r="XFB45" s="6"/>
      <c r="XFC45" s="6"/>
      <c r="XFD45" s="6"/>
    </row>
    <row r="46" s="5" customFormat="1" ht="52" customHeight="1" spans="1:16384">
      <c r="A46" s="10">
        <v>19</v>
      </c>
      <c r="B46" s="25" t="s">
        <v>135</v>
      </c>
      <c r="C46" s="24">
        <v>80</v>
      </c>
      <c r="D46" s="24" t="s">
        <v>116</v>
      </c>
      <c r="E46" s="24">
        <v>260</v>
      </c>
      <c r="F46" s="22" t="s">
        <v>38</v>
      </c>
      <c r="G46" s="22" t="s">
        <v>82</v>
      </c>
      <c r="H46" s="10" t="s">
        <v>132</v>
      </c>
      <c r="I46" s="34" t="s">
        <v>20</v>
      </c>
      <c r="J46" s="35" t="s">
        <v>106</v>
      </c>
      <c r="K46" s="35">
        <v>18709510692</v>
      </c>
      <c r="L46" s="37" t="s">
        <v>136</v>
      </c>
      <c r="M46" s="36" t="s">
        <v>137</v>
      </c>
      <c r="N46" s="24"/>
      <c r="O46" s="1"/>
      <c r="XES46" s="1"/>
      <c r="XET46" s="6"/>
      <c r="XEU46" s="6"/>
      <c r="XEV46" s="6"/>
      <c r="XEW46" s="6"/>
      <c r="XEX46" s="6"/>
      <c r="XEY46" s="6"/>
      <c r="XEZ46" s="6"/>
      <c r="XFA46" s="6"/>
      <c r="XFB46" s="6"/>
      <c r="XFC46" s="6"/>
      <c r="XFD46" s="6"/>
    </row>
    <row r="47" ht="46.65" customHeight="1" spans="1:14">
      <c r="A47" s="26" t="s">
        <v>138</v>
      </c>
      <c r="B47" s="27"/>
      <c r="C47" s="28">
        <f>SUM(C3:C46)</f>
        <v>1012</v>
      </c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38"/>
    </row>
    <row r="48" ht="49.45" customHeight="1"/>
    <row r="49" ht="42.55" customHeight="1"/>
    <row r="50" ht="35.7" customHeight="1"/>
    <row r="51" ht="33.7" customHeight="1"/>
    <row r="52" ht="35.55" customHeight="1"/>
    <row r="53" ht="32.55" customHeight="1"/>
    <row r="54" ht="38.55" customHeight="1"/>
    <row r="55" ht="60" customHeight="1"/>
  </sheetData>
  <sheetProtection formatCells="0" insertHyperlinks="0" autoFilter="0"/>
  <mergeCells count="143">
    <mergeCell ref="A1:N1"/>
    <mergeCell ref="A47:B47"/>
    <mergeCell ref="C47:N47"/>
    <mergeCell ref="A3:A6"/>
    <mergeCell ref="A7:A10"/>
    <mergeCell ref="A11:A13"/>
    <mergeCell ref="A14:A16"/>
    <mergeCell ref="A17:A18"/>
    <mergeCell ref="A19:A21"/>
    <mergeCell ref="A22:A23"/>
    <mergeCell ref="A24:A25"/>
    <mergeCell ref="A26:A27"/>
    <mergeCell ref="A28:A29"/>
    <mergeCell ref="A30:A31"/>
    <mergeCell ref="A33:A34"/>
    <mergeCell ref="A35:A36"/>
    <mergeCell ref="A37:A38"/>
    <mergeCell ref="A39:A40"/>
    <mergeCell ref="A41:A44"/>
    <mergeCell ref="B3:B6"/>
    <mergeCell ref="B7:B10"/>
    <mergeCell ref="B11:B13"/>
    <mergeCell ref="B14:B16"/>
    <mergeCell ref="B17:B18"/>
    <mergeCell ref="B19:B21"/>
    <mergeCell ref="B22:B23"/>
    <mergeCell ref="B24:B25"/>
    <mergeCell ref="B26:B27"/>
    <mergeCell ref="B28:B29"/>
    <mergeCell ref="B30:B31"/>
    <mergeCell ref="B33:B34"/>
    <mergeCell ref="B35:B36"/>
    <mergeCell ref="B37:B38"/>
    <mergeCell ref="B39:B40"/>
    <mergeCell ref="B41:B44"/>
    <mergeCell ref="F3:F6"/>
    <mergeCell ref="F7:F10"/>
    <mergeCell ref="F11:F13"/>
    <mergeCell ref="F14:F16"/>
    <mergeCell ref="F17:F18"/>
    <mergeCell ref="F19:F21"/>
    <mergeCell ref="F22:F23"/>
    <mergeCell ref="F24:F25"/>
    <mergeCell ref="G3:G6"/>
    <mergeCell ref="G7:G10"/>
    <mergeCell ref="G11:G13"/>
    <mergeCell ref="G14:G16"/>
    <mergeCell ref="G17:G18"/>
    <mergeCell ref="G19:G21"/>
    <mergeCell ref="G22:G23"/>
    <mergeCell ref="G24:G25"/>
    <mergeCell ref="H3:H6"/>
    <mergeCell ref="H7:H10"/>
    <mergeCell ref="H11:H13"/>
    <mergeCell ref="H14:H16"/>
    <mergeCell ref="H17:H18"/>
    <mergeCell ref="H19:H21"/>
    <mergeCell ref="H22:H23"/>
    <mergeCell ref="H24:H25"/>
    <mergeCell ref="H26:H27"/>
    <mergeCell ref="H28:H29"/>
    <mergeCell ref="H30:H31"/>
    <mergeCell ref="H33:H34"/>
    <mergeCell ref="H35:H36"/>
    <mergeCell ref="H37:H38"/>
    <mergeCell ref="H39:H40"/>
    <mergeCell ref="H41:H44"/>
    <mergeCell ref="I3:I6"/>
    <mergeCell ref="I7:I10"/>
    <mergeCell ref="I11:I13"/>
    <mergeCell ref="I14:I16"/>
    <mergeCell ref="I17:I18"/>
    <mergeCell ref="I19:I21"/>
    <mergeCell ref="I22:I23"/>
    <mergeCell ref="I24:I25"/>
    <mergeCell ref="I26:I27"/>
    <mergeCell ref="I28:I29"/>
    <mergeCell ref="I30:I31"/>
    <mergeCell ref="I33:I34"/>
    <mergeCell ref="I35:I36"/>
    <mergeCell ref="I37:I38"/>
    <mergeCell ref="I41:I44"/>
    <mergeCell ref="J3:J6"/>
    <mergeCell ref="J7:J10"/>
    <mergeCell ref="J11:J13"/>
    <mergeCell ref="J14:J16"/>
    <mergeCell ref="J17:J18"/>
    <mergeCell ref="J19:J21"/>
    <mergeCell ref="J22:J23"/>
    <mergeCell ref="J24:J25"/>
    <mergeCell ref="J26:J27"/>
    <mergeCell ref="J33:J34"/>
    <mergeCell ref="J35:J36"/>
    <mergeCell ref="J37:J38"/>
    <mergeCell ref="J41:J44"/>
    <mergeCell ref="K3:K6"/>
    <mergeCell ref="K7:K10"/>
    <mergeCell ref="K11:K13"/>
    <mergeCell ref="K14:K16"/>
    <mergeCell ref="K17:K18"/>
    <mergeCell ref="K19:K21"/>
    <mergeCell ref="K22:K23"/>
    <mergeCell ref="K24:K25"/>
    <mergeCell ref="K26:K27"/>
    <mergeCell ref="K28:K29"/>
    <mergeCell ref="K30:K31"/>
    <mergeCell ref="K33:K34"/>
    <mergeCell ref="K35:K36"/>
    <mergeCell ref="K37:K38"/>
    <mergeCell ref="K39:K40"/>
    <mergeCell ref="K41:K44"/>
    <mergeCell ref="L3:L6"/>
    <mergeCell ref="L7:L10"/>
    <mergeCell ref="L11:L13"/>
    <mergeCell ref="L14:L16"/>
    <mergeCell ref="L17:L18"/>
    <mergeCell ref="L19:L21"/>
    <mergeCell ref="L22:L23"/>
    <mergeCell ref="L24:L25"/>
    <mergeCell ref="L26:L27"/>
    <mergeCell ref="L28:L29"/>
    <mergeCell ref="L30:L31"/>
    <mergeCell ref="L33:L34"/>
    <mergeCell ref="L35:L36"/>
    <mergeCell ref="L37:L38"/>
    <mergeCell ref="L39:L40"/>
    <mergeCell ref="L41:L44"/>
    <mergeCell ref="M3:M6"/>
    <mergeCell ref="M7:M10"/>
    <mergeCell ref="M11:M13"/>
    <mergeCell ref="M14:M16"/>
    <mergeCell ref="M17:M18"/>
    <mergeCell ref="M19:M21"/>
    <mergeCell ref="M22:M23"/>
    <mergeCell ref="M24:M25"/>
    <mergeCell ref="M26:M27"/>
    <mergeCell ref="M33:M34"/>
    <mergeCell ref="M35:M36"/>
    <mergeCell ref="M37:M38"/>
    <mergeCell ref="M39:M40"/>
    <mergeCell ref="M41:M44"/>
    <mergeCell ref="N33:N34"/>
    <mergeCell ref="N41:N44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sheetProtection formatCells="0" insertHyperlinks="0" autoFilter="0"/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WWO_wpscloud_20230724213146-d86de87522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WpsReserved_CellImgList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我若在你心上</cp:lastModifiedBy>
  <dcterms:created xsi:type="dcterms:W3CDTF">2023-07-19T19:52:00Z</dcterms:created>
  <dcterms:modified xsi:type="dcterms:W3CDTF">2023-07-31T03:25:06Z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30B801F4B8EB41E18464877EDB414BE6_13</vt:lpwstr>
  </property>
  <property fmtid="{D5CDD505-2E9C-101B-9397-08002B2CF9AE}" pid="3" name="KSOProductBuildVer">
    <vt:lpwstr>2052-11.8.2.8621</vt:lpwstr>
  </property>
</Properties>
</file>